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6083" windowHeight="10963"/>
  </bookViews>
  <sheets>
    <sheet name="总成绩" sheetId="1" r:id="rId1"/>
  </sheets>
  <externalReferences>
    <externalReference r:id="rId2"/>
  </externalReferences>
  <definedNames>
    <definedName name="_Fill" hidden="1">[1]eqpmad2!#REF!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<sst xmlns="http://schemas.openxmlformats.org/spreadsheetml/2006/main" count="71" uniqueCount="51">
  <si>
    <t>2026年湖北师范大学城市与环境学院研究生招生考试总评成绩登记表（调剂考生）</t>
  </si>
  <si>
    <t>序号</t>
  </si>
  <si>
    <t>姓名</t>
  </si>
  <si>
    <t>考生编号</t>
  </si>
  <si>
    <t>初试成绩</t>
  </si>
  <si>
    <t>复试成绩</t>
  </si>
  <si>
    <t>总成绩</t>
  </si>
  <si>
    <t>排名</t>
  </si>
  <si>
    <t>备注（专业方向）</t>
  </si>
  <si>
    <t>原始分数</t>
  </si>
  <si>
    <t>权重分数（60%）</t>
  </si>
  <si>
    <t>综合面试成绩</t>
  </si>
  <si>
    <t>专业课口试</t>
  </si>
  <si>
    <t>外国语听说能力测试</t>
  </si>
  <si>
    <t>权重40%</t>
  </si>
  <si>
    <t>权重30%</t>
  </si>
  <si>
    <t>总分</t>
  </si>
  <si>
    <t>权重分数（40%）</t>
  </si>
  <si>
    <t>刘圣婕</t>
  </si>
  <si>
    <t>100656004502131</t>
  </si>
  <si>
    <t>学科教学（地理）</t>
  </si>
  <si>
    <t>马佳静</t>
  </si>
  <si>
    <t>105116014210039</t>
  </si>
  <si>
    <t>朱林娜</t>
  </si>
  <si>
    <t>104756045110153</t>
  </si>
  <si>
    <t>徐梓瑄</t>
  </si>
  <si>
    <t>106356330029498</t>
  </si>
  <si>
    <t>曹雅岑</t>
  </si>
  <si>
    <t>104756045110134</t>
  </si>
  <si>
    <t>张悦</t>
  </si>
  <si>
    <t>100656005502165</t>
  </si>
  <si>
    <t>放弃复试</t>
  </si>
  <si>
    <t>粟皓</t>
  </si>
  <si>
    <t>106636521406896</t>
  </si>
  <si>
    <t>地图学与地理信息系统</t>
  </si>
  <si>
    <t>陈昕</t>
  </si>
  <si>
    <t>105746000018516</t>
  </si>
  <si>
    <t>石本端</t>
  </si>
  <si>
    <t>106636520706914</t>
  </si>
  <si>
    <t>侯瑞泽</t>
  </si>
  <si>
    <t>103866210605017</t>
  </si>
  <si>
    <t>赵俞翔</t>
  </si>
  <si>
    <t>101086210006510</t>
  </si>
  <si>
    <t>黄嘉欣</t>
  </si>
  <si>
    <t>105746000008261</t>
  </si>
  <si>
    <t>黄易超</t>
  </si>
  <si>
    <t>106636230506918</t>
  </si>
  <si>
    <t>李臻</t>
  </si>
  <si>
    <t>100776003030025</t>
  </si>
  <si>
    <t>孙秋亚</t>
  </si>
  <si>
    <t>101086210006532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</si>
</sst>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 "/>
  </numFmts>
  <fonts count="26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sz val="16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Times New Roman"/>
      <charset val="134"/>
    </font>
    <font>
      <sz val="1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177" fontId="6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Spares\FILES\SMCTS2\SMCTSSP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9"/>
  <sheetViews>
    <sheetView tabSelected="1" zoomScale="130" zoomScaleNormal="130" workbookViewId="0">
      <selection activeCell="R4" sqref="R4"/>
    </sheetView>
  </sheetViews>
  <sheetFormatPr defaultColWidth="9" defaultRowHeight="12.9"/>
  <cols>
    <col min="1" max="1" width="4.41284403669725" customWidth="1"/>
    <col min="2" max="2" width="8.52293577981651" customWidth="1"/>
    <col min="3" max="3" width="18.2935779816514" customWidth="1"/>
    <col min="4" max="4" width="6.60550458715596" customWidth="1"/>
    <col min="5" max="5" width="7.52293577981651" customWidth="1"/>
    <col min="6" max="8" width="7.11926605504587" customWidth="1"/>
    <col min="9" max="9" width="7" customWidth="1"/>
    <col min="10" max="10" width="8.1743119266055" customWidth="1"/>
    <col min="11" max="11" width="9" customWidth="1"/>
    <col min="12" max="12" width="6.1743119266055" customWidth="1"/>
    <col min="13" max="13" width="7.88073394495413" customWidth="1"/>
    <col min="14" max="14" width="8.11926605504587" customWidth="1"/>
    <col min="15" max="15" width="5.88073394495413" customWidth="1"/>
    <col min="16" max="16" width="22.4220183486239" customWidth="1"/>
  </cols>
  <sheetData>
    <row r="1" ht="23" customHeight="1" spans="1:16">
      <c r="A1" s="3" t="s">
        <v>0</v>
      </c>
      <c r="B1" s="4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16">
      <c r="A2" s="5" t="s">
        <v>1</v>
      </c>
      <c r="B2" s="5" t="s">
        <v>2</v>
      </c>
      <c r="C2" s="6" t="s">
        <v>3</v>
      </c>
      <c r="D2" s="5" t="s">
        <v>4</v>
      </c>
      <c r="E2" s="5"/>
      <c r="F2" s="5" t="s">
        <v>5</v>
      </c>
      <c r="G2" s="5"/>
      <c r="H2" s="5"/>
      <c r="I2" s="5"/>
      <c r="J2" s="5"/>
      <c r="K2" s="5"/>
      <c r="L2" s="5"/>
      <c r="M2" s="5"/>
      <c r="N2" s="5" t="s">
        <v>6</v>
      </c>
      <c r="O2" s="5" t="s">
        <v>7</v>
      </c>
      <c r="P2" s="5" t="s">
        <v>8</v>
      </c>
    </row>
    <row r="3" spans="1:16">
      <c r="A3" s="5"/>
      <c r="B3" s="5"/>
      <c r="C3" s="6"/>
      <c r="D3" s="5" t="s">
        <v>9</v>
      </c>
      <c r="E3" s="5" t="s">
        <v>10</v>
      </c>
      <c r="F3" s="5" t="s">
        <v>11</v>
      </c>
      <c r="G3" s="5"/>
      <c r="H3" s="5" t="s">
        <v>12</v>
      </c>
      <c r="I3" s="5"/>
      <c r="J3" s="5" t="s">
        <v>13</v>
      </c>
      <c r="K3" s="5"/>
      <c r="L3" s="5" t="s">
        <v>5</v>
      </c>
      <c r="M3" s="5"/>
      <c r="N3" s="5"/>
      <c r="O3" s="5"/>
      <c r="P3" s="5"/>
    </row>
    <row r="4" ht="36.7" spans="1:16">
      <c r="A4" s="5"/>
      <c r="B4" s="5"/>
      <c r="C4" s="6"/>
      <c r="D4" s="5"/>
      <c r="E4" s="5"/>
      <c r="F4" s="5" t="s">
        <v>9</v>
      </c>
      <c r="G4" s="5" t="s">
        <v>14</v>
      </c>
      <c r="H4" s="5" t="s">
        <v>9</v>
      </c>
      <c r="I4" s="5" t="s">
        <v>15</v>
      </c>
      <c r="J4" s="5" t="s">
        <v>9</v>
      </c>
      <c r="K4" s="5" t="s">
        <v>15</v>
      </c>
      <c r="L4" s="5" t="s">
        <v>16</v>
      </c>
      <c r="M4" s="5" t="s">
        <v>17</v>
      </c>
      <c r="N4" s="5"/>
      <c r="O4" s="5"/>
      <c r="P4" s="5"/>
    </row>
    <row r="5" s="1" customFormat="1" ht="22" customHeight="1" spans="1:16">
      <c r="A5" s="7">
        <v>1</v>
      </c>
      <c r="B5" s="5" t="s">
        <v>18</v>
      </c>
      <c r="C5" s="8" t="s">
        <v>19</v>
      </c>
      <c r="D5" s="8">
        <v>399</v>
      </c>
      <c r="E5" s="9">
        <f t="shared" ref="E5:E19" si="0">D5/5*0.6</f>
        <v>47.88</v>
      </c>
      <c r="F5" s="9">
        <v>82.4</v>
      </c>
      <c r="G5" s="9">
        <f>F5*0.4</f>
        <v>32.96</v>
      </c>
      <c r="H5" s="9">
        <v>80</v>
      </c>
      <c r="I5" s="9">
        <f>H5*0.3</f>
        <v>24</v>
      </c>
      <c r="J5" s="9">
        <v>87.33</v>
      </c>
      <c r="K5" s="9">
        <f>J5*0.3</f>
        <v>26.199</v>
      </c>
      <c r="L5" s="9">
        <f>G5+I5+K5</f>
        <v>83.159</v>
      </c>
      <c r="M5" s="9">
        <f>L5*0.4</f>
        <v>33.2636</v>
      </c>
      <c r="N5" s="9">
        <f>E5+M5</f>
        <v>81.1436</v>
      </c>
      <c r="O5" s="10">
        <v>1</v>
      </c>
      <c r="P5" s="5" t="s">
        <v>20</v>
      </c>
    </row>
    <row r="6" s="1" customFormat="1" ht="22" customHeight="1" spans="1:16">
      <c r="A6" s="7">
        <v>2</v>
      </c>
      <c r="B6" s="5" t="s">
        <v>21</v>
      </c>
      <c r="C6" s="8" t="s">
        <v>22</v>
      </c>
      <c r="D6" s="8">
        <v>378</v>
      </c>
      <c r="E6" s="9">
        <f t="shared" si="0"/>
        <v>45.36</v>
      </c>
      <c r="F6" s="9">
        <v>87.2</v>
      </c>
      <c r="G6" s="9">
        <f>F6*0.4</f>
        <v>34.88</v>
      </c>
      <c r="H6" s="9">
        <v>86.67</v>
      </c>
      <c r="I6" s="9">
        <f>H6*0.3</f>
        <v>26.001</v>
      </c>
      <c r="J6" s="9">
        <v>88.67</v>
      </c>
      <c r="K6" s="9">
        <f>J6*0.3</f>
        <v>26.601</v>
      </c>
      <c r="L6" s="9">
        <f>G6+I6+K6</f>
        <v>87.482</v>
      </c>
      <c r="M6" s="9">
        <f>L6*0.4</f>
        <v>34.9928</v>
      </c>
      <c r="N6" s="9">
        <f>E6+M6</f>
        <v>80.3528</v>
      </c>
      <c r="O6" s="10">
        <v>2</v>
      </c>
      <c r="P6" s="5" t="s">
        <v>20</v>
      </c>
    </row>
    <row r="7" s="1" customFormat="1" ht="22" customHeight="1" spans="1:16">
      <c r="A7" s="7">
        <v>3</v>
      </c>
      <c r="B7" s="5" t="s">
        <v>23</v>
      </c>
      <c r="C7" s="8" t="s">
        <v>24</v>
      </c>
      <c r="D7" s="8">
        <v>378</v>
      </c>
      <c r="E7" s="9">
        <f t="shared" si="0"/>
        <v>45.36</v>
      </c>
      <c r="F7" s="9">
        <v>87.6</v>
      </c>
      <c r="G7" s="9">
        <f>F7*0.4</f>
        <v>35.04</v>
      </c>
      <c r="H7" s="9">
        <v>84</v>
      </c>
      <c r="I7" s="9">
        <f>H7*0.3</f>
        <v>25.2</v>
      </c>
      <c r="J7" s="9">
        <v>84.67</v>
      </c>
      <c r="K7" s="9">
        <f>J7*0.3</f>
        <v>25.401</v>
      </c>
      <c r="L7" s="9">
        <f>G7+I7+K7</f>
        <v>85.641</v>
      </c>
      <c r="M7" s="9">
        <f>L7*0.4</f>
        <v>34.2564</v>
      </c>
      <c r="N7" s="9">
        <f>E7+M7</f>
        <v>79.6164</v>
      </c>
      <c r="O7" s="10">
        <v>3</v>
      </c>
      <c r="P7" s="5" t="s">
        <v>20</v>
      </c>
    </row>
    <row r="8" s="1" customFormat="1" ht="22" customHeight="1" spans="1:16">
      <c r="A8" s="7">
        <v>4</v>
      </c>
      <c r="B8" s="5" t="s">
        <v>25</v>
      </c>
      <c r="C8" s="8" t="s">
        <v>26</v>
      </c>
      <c r="D8" s="8">
        <v>381</v>
      </c>
      <c r="E8" s="9">
        <f t="shared" si="0"/>
        <v>45.72</v>
      </c>
      <c r="F8" s="9">
        <v>85</v>
      </c>
      <c r="G8" s="9">
        <f>F8*0.4</f>
        <v>34</v>
      </c>
      <c r="H8" s="9">
        <v>82.67</v>
      </c>
      <c r="I8" s="9">
        <f>H8*0.3</f>
        <v>24.801</v>
      </c>
      <c r="J8" s="9">
        <v>83</v>
      </c>
      <c r="K8" s="9">
        <f>J8*0.3</f>
        <v>24.9</v>
      </c>
      <c r="L8" s="9">
        <f>G8+I8+K8</f>
        <v>83.701</v>
      </c>
      <c r="M8" s="9">
        <f>L8*0.4</f>
        <v>33.4804</v>
      </c>
      <c r="N8" s="9">
        <f>E8+M8</f>
        <v>79.2004</v>
      </c>
      <c r="O8" s="10">
        <v>4</v>
      </c>
      <c r="P8" s="5" t="s">
        <v>20</v>
      </c>
    </row>
    <row r="9" s="1" customFormat="1" ht="22" customHeight="1" spans="1:16">
      <c r="A9" s="7">
        <v>5</v>
      </c>
      <c r="B9" s="5" t="s">
        <v>27</v>
      </c>
      <c r="C9" s="8" t="s">
        <v>28</v>
      </c>
      <c r="D9" s="8">
        <v>382</v>
      </c>
      <c r="E9" s="9">
        <f t="shared" si="0"/>
        <v>45.84</v>
      </c>
      <c r="F9" s="9">
        <v>84</v>
      </c>
      <c r="G9" s="9">
        <f>F9*0.4</f>
        <v>33.6</v>
      </c>
      <c r="H9" s="9">
        <v>83</v>
      </c>
      <c r="I9" s="9">
        <f>H9*0.3</f>
        <v>24.9</v>
      </c>
      <c r="J9" s="9">
        <v>81.67</v>
      </c>
      <c r="K9" s="9">
        <f>J9*0.3</f>
        <v>24.501</v>
      </c>
      <c r="L9" s="9">
        <f>G9+I9+K9</f>
        <v>83.001</v>
      </c>
      <c r="M9" s="9">
        <f>L9*0.4</f>
        <v>33.2004</v>
      </c>
      <c r="N9" s="9">
        <f>E9+M9</f>
        <v>79.0404</v>
      </c>
      <c r="O9" s="10">
        <v>5</v>
      </c>
      <c r="P9" s="5" t="s">
        <v>20</v>
      </c>
    </row>
    <row r="10" s="2" customFormat="1" ht="31" customHeight="1" spans="1:16">
      <c r="A10" s="11">
        <v>6</v>
      </c>
      <c r="B10" s="12" t="s">
        <v>29</v>
      </c>
      <c r="C10" s="13" t="s">
        <v>30</v>
      </c>
      <c r="D10" s="13">
        <v>401</v>
      </c>
      <c r="E10" s="9">
        <f t="shared" si="0"/>
        <v>48.12</v>
      </c>
      <c r="F10" s="9">
        <v>0</v>
      </c>
      <c r="G10" s="9">
        <v>0</v>
      </c>
      <c r="H10" s="9">
        <v>0</v>
      </c>
      <c r="I10" s="9">
        <v>0</v>
      </c>
      <c r="J10" s="9">
        <v>0</v>
      </c>
      <c r="K10" s="9">
        <v>0</v>
      </c>
      <c r="L10" s="9">
        <v>0</v>
      </c>
      <c r="M10" s="9">
        <v>0</v>
      </c>
      <c r="N10" s="9">
        <v>0</v>
      </c>
      <c r="O10" s="12" t="s">
        <v>31</v>
      </c>
      <c r="P10" s="12" t="s">
        <v>20</v>
      </c>
    </row>
    <row r="11" s="1" customFormat="1" ht="22" customHeight="1" spans="1:16">
      <c r="A11" s="7">
        <v>1</v>
      </c>
      <c r="B11" s="5" t="s">
        <v>32</v>
      </c>
      <c r="C11" s="8" t="s">
        <v>33</v>
      </c>
      <c r="D11" s="8">
        <v>369</v>
      </c>
      <c r="E11" s="9">
        <f t="shared" si="0"/>
        <v>44.28</v>
      </c>
      <c r="F11" s="9">
        <v>82.2</v>
      </c>
      <c r="G11" s="9">
        <f t="shared" ref="G11:G17" si="1">F11*0.4</f>
        <v>32.88</v>
      </c>
      <c r="H11" s="9">
        <v>84.33</v>
      </c>
      <c r="I11" s="9">
        <f t="shared" ref="I11:I17" si="2">H11*0.3</f>
        <v>25.299</v>
      </c>
      <c r="J11" s="9">
        <v>88</v>
      </c>
      <c r="K11" s="9">
        <f t="shared" ref="K11:K17" si="3">J11*0.3</f>
        <v>26.4</v>
      </c>
      <c r="L11" s="9">
        <f t="shared" ref="L11:L17" si="4">G11+I11+K11</f>
        <v>84.579</v>
      </c>
      <c r="M11" s="9">
        <f t="shared" ref="M11:M17" si="5">L11*0.4</f>
        <v>33.8316</v>
      </c>
      <c r="N11" s="9">
        <f t="shared" ref="N11:N17" si="6">E11+M11</f>
        <v>78.1116</v>
      </c>
      <c r="O11" s="10">
        <v>1</v>
      </c>
      <c r="P11" s="14" t="s">
        <v>34</v>
      </c>
    </row>
    <row r="12" s="1" customFormat="1" ht="22" customHeight="1" spans="1:16">
      <c r="A12" s="7">
        <v>2</v>
      </c>
      <c r="B12" s="5" t="s">
        <v>35</v>
      </c>
      <c r="C12" s="8" t="s">
        <v>36</v>
      </c>
      <c r="D12" s="8">
        <v>332</v>
      </c>
      <c r="E12" s="9">
        <f t="shared" si="0"/>
        <v>39.84</v>
      </c>
      <c r="F12" s="9">
        <v>89.8</v>
      </c>
      <c r="G12" s="9">
        <f t="shared" si="1"/>
        <v>35.92</v>
      </c>
      <c r="H12" s="9">
        <v>91</v>
      </c>
      <c r="I12" s="9">
        <f t="shared" si="2"/>
        <v>27.3</v>
      </c>
      <c r="J12" s="9">
        <v>89.67</v>
      </c>
      <c r="K12" s="9">
        <f t="shared" si="3"/>
        <v>26.901</v>
      </c>
      <c r="L12" s="9">
        <f t="shared" si="4"/>
        <v>90.121</v>
      </c>
      <c r="M12" s="9">
        <f t="shared" si="5"/>
        <v>36.0484</v>
      </c>
      <c r="N12" s="9">
        <f t="shared" si="6"/>
        <v>75.8884</v>
      </c>
      <c r="O12" s="10">
        <v>2</v>
      </c>
      <c r="P12" s="14" t="s">
        <v>34</v>
      </c>
    </row>
    <row r="13" s="1" customFormat="1" ht="22" customHeight="1" spans="1:16">
      <c r="A13" s="7">
        <v>3</v>
      </c>
      <c r="B13" s="5" t="s">
        <v>37</v>
      </c>
      <c r="C13" s="8" t="s">
        <v>38</v>
      </c>
      <c r="D13" s="8">
        <v>351</v>
      </c>
      <c r="E13" s="9">
        <f t="shared" si="0"/>
        <v>42.12</v>
      </c>
      <c r="F13" s="9">
        <v>83.6</v>
      </c>
      <c r="G13" s="9">
        <f t="shared" si="1"/>
        <v>33.44</v>
      </c>
      <c r="H13" s="9">
        <v>82.67</v>
      </c>
      <c r="I13" s="9">
        <f t="shared" si="2"/>
        <v>24.801</v>
      </c>
      <c r="J13" s="9">
        <v>85.67</v>
      </c>
      <c r="K13" s="9">
        <f t="shared" si="3"/>
        <v>25.701</v>
      </c>
      <c r="L13" s="9">
        <f t="shared" si="4"/>
        <v>83.942</v>
      </c>
      <c r="M13" s="9">
        <f t="shared" si="5"/>
        <v>33.5768</v>
      </c>
      <c r="N13" s="9">
        <f t="shared" si="6"/>
        <v>75.6968</v>
      </c>
      <c r="O13" s="10">
        <v>3</v>
      </c>
      <c r="P13" s="14" t="s">
        <v>34</v>
      </c>
    </row>
    <row r="14" s="1" customFormat="1" ht="22" customHeight="1" spans="1:16">
      <c r="A14" s="7">
        <v>4</v>
      </c>
      <c r="B14" s="5" t="s">
        <v>39</v>
      </c>
      <c r="C14" s="8" t="s">
        <v>40</v>
      </c>
      <c r="D14" s="8">
        <v>333</v>
      </c>
      <c r="E14" s="9">
        <f t="shared" si="0"/>
        <v>39.96</v>
      </c>
      <c r="F14" s="9">
        <v>89.4</v>
      </c>
      <c r="G14" s="9">
        <f t="shared" si="1"/>
        <v>35.76</v>
      </c>
      <c r="H14" s="9">
        <v>88.33</v>
      </c>
      <c r="I14" s="9">
        <f t="shared" si="2"/>
        <v>26.499</v>
      </c>
      <c r="J14" s="9">
        <v>88.67</v>
      </c>
      <c r="K14" s="9">
        <f t="shared" si="3"/>
        <v>26.601</v>
      </c>
      <c r="L14" s="9">
        <f t="shared" si="4"/>
        <v>88.86</v>
      </c>
      <c r="M14" s="9">
        <f t="shared" si="5"/>
        <v>35.544</v>
      </c>
      <c r="N14" s="9">
        <f t="shared" si="6"/>
        <v>75.504</v>
      </c>
      <c r="O14" s="10">
        <v>4</v>
      </c>
      <c r="P14" s="14" t="s">
        <v>34</v>
      </c>
    </row>
    <row r="15" s="1" customFormat="1" ht="22" customHeight="1" spans="1:16">
      <c r="A15" s="7">
        <v>5</v>
      </c>
      <c r="B15" s="5" t="s">
        <v>41</v>
      </c>
      <c r="C15" s="8" t="s">
        <v>42</v>
      </c>
      <c r="D15" s="8">
        <v>330</v>
      </c>
      <c r="E15" s="9">
        <f t="shared" si="0"/>
        <v>39.6</v>
      </c>
      <c r="F15" s="9">
        <v>84.2</v>
      </c>
      <c r="G15" s="9">
        <f t="shared" si="1"/>
        <v>33.68</v>
      </c>
      <c r="H15" s="9">
        <v>86</v>
      </c>
      <c r="I15" s="9">
        <f t="shared" si="2"/>
        <v>25.8</v>
      </c>
      <c r="J15" s="9">
        <v>85.67</v>
      </c>
      <c r="K15" s="9">
        <f t="shared" si="3"/>
        <v>25.701</v>
      </c>
      <c r="L15" s="9">
        <f t="shared" si="4"/>
        <v>85.181</v>
      </c>
      <c r="M15" s="9">
        <f t="shared" si="5"/>
        <v>34.0724</v>
      </c>
      <c r="N15" s="9">
        <f t="shared" si="6"/>
        <v>73.6724</v>
      </c>
      <c r="O15" s="10">
        <v>5</v>
      </c>
      <c r="P15" s="14" t="s">
        <v>34</v>
      </c>
    </row>
    <row r="16" s="1" customFormat="1" ht="22" customHeight="1" spans="1:16">
      <c r="A16" s="7">
        <v>6</v>
      </c>
      <c r="B16" s="5" t="s">
        <v>43</v>
      </c>
      <c r="C16" s="8" t="s">
        <v>44</v>
      </c>
      <c r="D16" s="8">
        <v>328</v>
      </c>
      <c r="E16" s="9">
        <f t="shared" si="0"/>
        <v>39.36</v>
      </c>
      <c r="F16" s="9">
        <v>81.8</v>
      </c>
      <c r="G16" s="9">
        <f t="shared" si="1"/>
        <v>32.72</v>
      </c>
      <c r="H16" s="9">
        <v>84.33</v>
      </c>
      <c r="I16" s="9">
        <f t="shared" si="2"/>
        <v>25.299</v>
      </c>
      <c r="J16" s="9">
        <v>86.33</v>
      </c>
      <c r="K16" s="9">
        <f t="shared" si="3"/>
        <v>25.899</v>
      </c>
      <c r="L16" s="9">
        <f t="shared" si="4"/>
        <v>83.918</v>
      </c>
      <c r="M16" s="9">
        <f t="shared" si="5"/>
        <v>33.5672</v>
      </c>
      <c r="N16" s="9">
        <f t="shared" si="6"/>
        <v>72.9272</v>
      </c>
      <c r="O16" s="10">
        <v>6</v>
      </c>
      <c r="P16" s="14" t="s">
        <v>34</v>
      </c>
    </row>
    <row r="17" s="1" customFormat="1" ht="22" customHeight="1" spans="1:16">
      <c r="A17" s="7">
        <v>7</v>
      </c>
      <c r="B17" s="5" t="s">
        <v>45</v>
      </c>
      <c r="C17" s="8" t="s">
        <v>46</v>
      </c>
      <c r="D17" s="8">
        <v>326</v>
      </c>
      <c r="E17" s="9">
        <f t="shared" si="0"/>
        <v>39.12</v>
      </c>
      <c r="F17" s="9">
        <v>81.2</v>
      </c>
      <c r="G17" s="9">
        <f t="shared" si="1"/>
        <v>32.48</v>
      </c>
      <c r="H17" s="9">
        <v>82.33</v>
      </c>
      <c r="I17" s="9">
        <f t="shared" si="2"/>
        <v>24.699</v>
      </c>
      <c r="J17" s="9">
        <v>81.33</v>
      </c>
      <c r="K17" s="9">
        <f t="shared" si="3"/>
        <v>24.399</v>
      </c>
      <c r="L17" s="9">
        <f t="shared" si="4"/>
        <v>81.578</v>
      </c>
      <c r="M17" s="9">
        <f t="shared" si="5"/>
        <v>32.6312</v>
      </c>
      <c r="N17" s="9">
        <f t="shared" si="6"/>
        <v>71.7512</v>
      </c>
      <c r="O17" s="5">
        <v>7</v>
      </c>
      <c r="P17" s="14" t="s">
        <v>34</v>
      </c>
    </row>
    <row r="18" s="1" customFormat="1" ht="27" customHeight="1" spans="1:16">
      <c r="A18" s="7">
        <v>8</v>
      </c>
      <c r="B18" s="5" t="s">
        <v>47</v>
      </c>
      <c r="C18" s="8" t="s">
        <v>48</v>
      </c>
      <c r="D18" s="8">
        <v>370</v>
      </c>
      <c r="E18" s="15">
        <f>D18/266*275/5*0.6</f>
        <v>45.9022556390977</v>
      </c>
      <c r="F18" s="9">
        <v>0</v>
      </c>
      <c r="G18" s="9">
        <v>0</v>
      </c>
      <c r="H18" s="9">
        <v>0</v>
      </c>
      <c r="I18" s="9">
        <v>0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  <c r="O18" s="12" t="s">
        <v>31</v>
      </c>
      <c r="P18" s="14" t="s">
        <v>34</v>
      </c>
    </row>
    <row r="19" s="1" customFormat="1" ht="28" customHeight="1" spans="1:16">
      <c r="A19" s="7">
        <v>9</v>
      </c>
      <c r="B19" s="5" t="s">
        <v>49</v>
      </c>
      <c r="C19" s="8" t="s">
        <v>50</v>
      </c>
      <c r="D19" s="8">
        <v>355</v>
      </c>
      <c r="E19" s="9">
        <f>D19/5*0.6</f>
        <v>42.6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  <c r="M19" s="9">
        <v>0</v>
      </c>
      <c r="N19" s="9">
        <v>0</v>
      </c>
      <c r="O19" s="12" t="s">
        <v>31</v>
      </c>
      <c r="P19" s="14" t="s">
        <v>34</v>
      </c>
    </row>
  </sheetData>
  <mergeCells count="15">
    <mergeCell ref="A1:P1"/>
    <mergeCell ref="D2:E2"/>
    <mergeCell ref="F2:M2"/>
    <mergeCell ref="F3:G3"/>
    <mergeCell ref="H3:I3"/>
    <mergeCell ref="J3:K3"/>
    <mergeCell ref="L3:M3"/>
    <mergeCell ref="A2:A4"/>
    <mergeCell ref="B2:B4"/>
    <mergeCell ref="C2:C4"/>
    <mergeCell ref="D3:D4"/>
    <mergeCell ref="E3:E4"/>
    <mergeCell ref="N2:N4"/>
    <mergeCell ref="O2:O4"/>
    <mergeCell ref="P2:P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HBSF</dc:creator>
  <cp:lastModifiedBy>李闪闪</cp:lastModifiedBy>
  <dcterms:created xsi:type="dcterms:W3CDTF">2025-04-09T06:44:00Z</dcterms:created>
  <dcterms:modified xsi:type="dcterms:W3CDTF">2026-04-09T05:19:53Z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39A39C87CFD648AEA1CF31C9BB92E5FD_13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